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5" windowWidth="1710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'Sheet1'!$A$1:$W$46</definedName>
  </definedNames>
  <calcPr fullCalcOnLoad="1"/>
</workbook>
</file>

<file path=xl/sharedStrings.xml><?xml version="1.0" encoding="utf-8"?>
<sst xmlns="http://schemas.openxmlformats.org/spreadsheetml/2006/main" count="87" uniqueCount="79">
  <si>
    <t>Adj Price</t>
  </si>
  <si>
    <t>Vendor</t>
  </si>
  <si>
    <t>City</t>
  </si>
  <si>
    <t>Type</t>
  </si>
  <si>
    <t>Ct Wt</t>
  </si>
  <si>
    <t>Cut</t>
  </si>
  <si>
    <t>Color</t>
  </si>
  <si>
    <t>Clarity</t>
  </si>
  <si>
    <t>Cert</t>
  </si>
  <si>
    <t xml:space="preserve">Reference Source: </t>
  </si>
  <si>
    <t>(Rap, Guide, Palmieri, etc.)</t>
  </si>
  <si>
    <t xml:space="preserve">Of the sample selected: </t>
  </si>
  <si>
    <t>Subject:</t>
  </si>
  <si>
    <t>What is the mode?</t>
  </si>
  <si>
    <t>What is the median?</t>
  </si>
  <si>
    <t>What is the mean?</t>
  </si>
  <si>
    <t>What is the range?</t>
  </si>
  <si>
    <t>Date</t>
  </si>
  <si>
    <t>Rounded</t>
  </si>
  <si>
    <t>Mean</t>
  </si>
  <si>
    <t>Median</t>
  </si>
  <si>
    <t>Mode</t>
  </si>
  <si>
    <t>Range</t>
  </si>
  <si>
    <t>$</t>
  </si>
  <si>
    <t>Enter the (same) Rap or other reference for the Subject in every row under /Subj Ref</t>
  </si>
  <si>
    <t>Enter the Subject carat weight in every row under Subj Wt</t>
  </si>
  <si>
    <t>Enter the source of the reference price above after "Reference Source:)</t>
  </si>
  <si>
    <t>Const $/CT</t>
  </si>
  <si>
    <t xml:space="preserve">I adjusted the selling price of each comparator to 20xx dollars by . . . </t>
  </si>
  <si>
    <t>In order to analyze the sales, I converted all transaction prices to $/carat</t>
  </si>
  <si>
    <t>Analyze the amount of adjustment in "Ratio"</t>
  </si>
  <si>
    <t>Indicated Value:</t>
  </si>
  <si>
    <t>Adj Price/CT</t>
  </si>
  <si>
    <r>
      <t xml:space="preserve"> </t>
    </r>
    <r>
      <rPr>
        <sz val="10"/>
        <rFont val="Arial"/>
        <family val="2"/>
      </rPr>
      <t>#</t>
    </r>
  </si>
  <si>
    <t>Const $ Adj *</t>
  </si>
  <si>
    <t>Subj  Ct Wt</t>
  </si>
  <si>
    <t>Lot #</t>
  </si>
  <si>
    <r>
      <t xml:space="preserve">Subj Ref $/Ct </t>
    </r>
    <r>
      <rPr>
        <sz val="10"/>
        <rFont val="Arial"/>
        <family val="2"/>
      </rPr>
      <t xml:space="preserve">  /</t>
    </r>
  </si>
  <si>
    <t>Comp Ref $/Ct *</t>
  </si>
  <si>
    <t xml:space="preserve"> Ratio</t>
  </si>
  <si>
    <t>$ Price</t>
  </si>
  <si>
    <t>Price  /Ct</t>
  </si>
  <si>
    <r>
      <t>Col A-L:</t>
    </r>
    <r>
      <rPr>
        <sz val="10"/>
        <rFont val="Verdana"/>
        <family val="2"/>
      </rPr>
      <t xml:space="preserve"> Enter data for each comparable sale</t>
    </r>
  </si>
  <si>
    <r>
      <t xml:space="preserve">Col M: </t>
    </r>
    <r>
      <rPr>
        <sz val="10"/>
        <rFont val="Verdana"/>
        <family val="2"/>
      </rPr>
      <t>Divide “$ Price”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by “Ct Wt” (Col F/Col H) to convert transaction prices to </t>
    </r>
    <r>
      <rPr>
        <b/>
        <sz val="10"/>
        <rFont val="Verdana"/>
        <family val="2"/>
      </rPr>
      <t>Price/ct</t>
    </r>
  </si>
  <si>
    <r>
      <t xml:space="preserve">Col N: </t>
    </r>
    <r>
      <rPr>
        <sz val="10"/>
        <rFont val="Verdana"/>
        <family val="2"/>
      </rPr>
      <t xml:space="preserve">Enter the adjustment to convert to constant dollars in </t>
    </r>
    <r>
      <rPr>
        <b/>
        <sz val="10"/>
        <rFont val="Verdana"/>
        <family val="2"/>
      </rPr>
      <t xml:space="preserve">Const $ Adj </t>
    </r>
    <r>
      <rPr>
        <sz val="10"/>
        <rFont val="Verdana"/>
        <family val="2"/>
      </rPr>
      <t xml:space="preserve">(US BLS Inflation Calculator)  </t>
    </r>
  </si>
  <si>
    <r>
      <t>Col 0:</t>
    </r>
    <r>
      <rPr>
        <sz val="10"/>
        <rFont val="Verdana"/>
        <family val="2"/>
      </rPr>
      <t xml:space="preserve"> Multiply “Price/Ct” x “Const $ Adj” (Col M x Col N) to find </t>
    </r>
    <r>
      <rPr>
        <b/>
        <sz val="10"/>
        <rFont val="Verdana"/>
        <family val="2"/>
      </rPr>
      <t>"Constant Dollars /Ct"</t>
    </r>
  </si>
  <si>
    <r>
      <t xml:space="preserve">Col P: </t>
    </r>
    <r>
      <rPr>
        <sz val="10"/>
        <rFont val="Verdana"/>
        <family val="2"/>
      </rPr>
      <t xml:space="preserve">Enter the per/carat reference price for Subject (from an industry matrix) in every row under </t>
    </r>
    <r>
      <rPr>
        <b/>
        <sz val="10"/>
        <rFont val="Verdana"/>
        <family val="2"/>
      </rPr>
      <t>Subj Ref</t>
    </r>
  </si>
  <si>
    <r>
      <t>Col Q:</t>
    </r>
    <r>
      <rPr>
        <sz val="10"/>
        <rFont val="Verdana"/>
        <family val="2"/>
      </rPr>
      <t xml:space="preserve"> Enter the per/carat reference price for each comp (from the same matrix) under </t>
    </r>
    <r>
      <rPr>
        <b/>
        <sz val="10"/>
        <rFont val="Verdana"/>
        <family val="2"/>
      </rPr>
      <t>Com Ref $/Ct</t>
    </r>
  </si>
  <si>
    <r>
      <t>Col R:</t>
    </r>
    <r>
      <rPr>
        <sz val="10"/>
        <rFont val="Verdana"/>
        <family val="2"/>
      </rPr>
      <t xml:space="preserve"> Calculate </t>
    </r>
    <r>
      <rPr>
        <b/>
        <sz val="10"/>
        <rFont val="Verdana"/>
        <family val="2"/>
      </rPr>
      <t>Ratio</t>
    </r>
    <r>
      <rPr>
        <sz val="10"/>
        <rFont val="Verdana"/>
        <family val="2"/>
      </rPr>
      <t xml:space="preserve"> of subject/comp by dividing “Subject Reference $/Ct” by “Comp Reference $/Ct” (Col P/Col Q)</t>
    </r>
  </si>
  <si>
    <r>
      <t xml:space="preserve">Col S: </t>
    </r>
    <r>
      <rPr>
        <sz val="10"/>
        <rFont val="Verdana"/>
        <family val="2"/>
      </rPr>
      <t xml:space="preserve">Multiply each “Constant $/Ct” by “Ratio” (Col O x Col R) to get </t>
    </r>
    <r>
      <rPr>
        <b/>
        <sz val="10"/>
        <rFont val="Verdana"/>
        <family val="2"/>
      </rPr>
      <t>Adjusted $/Ct</t>
    </r>
  </si>
  <si>
    <r>
      <t xml:space="preserve">Col T: </t>
    </r>
    <r>
      <rPr>
        <sz val="10"/>
        <rFont val="Verdana"/>
        <family val="2"/>
      </rPr>
      <t xml:space="preserve">Enter the </t>
    </r>
    <r>
      <rPr>
        <b/>
        <sz val="10"/>
        <rFont val="Verdana"/>
        <family val="2"/>
      </rPr>
      <t>Subject Carat Weight</t>
    </r>
    <r>
      <rPr>
        <sz val="10"/>
        <rFont val="Verdana"/>
        <family val="2"/>
      </rPr>
      <t xml:space="preserve"> into every row</t>
    </r>
  </si>
  <si>
    <r>
      <t xml:space="preserve">Col U: </t>
    </r>
    <r>
      <rPr>
        <sz val="10"/>
        <rFont val="Verdana"/>
        <family val="2"/>
      </rPr>
      <t xml:space="preserve">Multiply each “Adjusted $/Ct” times the “Subject Ct Weight” (Col S x Col T) to get each </t>
    </r>
    <r>
      <rPr>
        <b/>
        <sz val="10"/>
        <rFont val="Verdana"/>
        <family val="2"/>
      </rPr>
      <t>Adjusted Price</t>
    </r>
    <r>
      <rPr>
        <sz val="10"/>
        <rFont val="Verdana"/>
        <family val="2"/>
      </rPr>
      <t>—what</t>
    </r>
  </si>
  <si>
    <r>
      <t xml:space="preserve">          that comp </t>
    </r>
    <r>
      <rPr>
        <i/>
        <sz val="10"/>
        <rFont val="Verdana"/>
        <family val="2"/>
      </rPr>
      <t>would have</t>
    </r>
    <r>
      <rPr>
        <sz val="10"/>
        <rFont val="Verdana"/>
        <family val="2"/>
      </rPr>
      <t xml:space="preserve"> sold for had its value attributes been the same as the subject </t>
    </r>
  </si>
  <si>
    <t>Analysis</t>
  </si>
  <si>
    <r>
      <t xml:space="preserve">Col U: </t>
    </r>
    <r>
      <rPr>
        <sz val="10"/>
        <rFont val="Verdana"/>
        <family val="2"/>
      </rPr>
      <t>SORT data by adjusted price, low to high</t>
    </r>
  </si>
  <si>
    <r>
      <t xml:space="preserve">Col V: </t>
    </r>
    <r>
      <rPr>
        <sz val="10"/>
        <rFont val="Verdana"/>
        <family val="2"/>
      </rPr>
      <t>It may be necessary to round the adjusted prices to a significant figure to find the Mode</t>
    </r>
  </si>
  <si>
    <r>
      <t>Col W:</t>
    </r>
    <r>
      <rPr>
        <sz val="10"/>
        <rFont val="Verdana"/>
        <family val="2"/>
      </rPr>
      <t xml:space="preserve"> Subtract “1” from each </t>
    </r>
    <r>
      <rPr>
        <b/>
        <sz val="10"/>
        <rFont val="Verdana"/>
        <family val="2"/>
      </rPr>
      <t>Ratio</t>
    </r>
    <r>
      <rPr>
        <sz val="10"/>
        <rFont val="Verdana"/>
        <family val="2"/>
      </rPr>
      <t xml:space="preserve"> (Col R). The results closest to “1”, either higher or lower, are more reliable.</t>
    </r>
  </si>
  <si>
    <t>The comps that needed least adjustment are the most reliable. (Ratios closest + or - "1")</t>
  </si>
  <si>
    <t>What is your opinion of value? (Rounded to a significant figure.)</t>
  </si>
  <si>
    <r>
      <t xml:space="preserve">What is your degree of confidence: a reasonable degree of jewelry appraisal </t>
    </r>
    <r>
      <rPr>
        <u val="single"/>
        <sz val="10"/>
        <rFont val="Arial"/>
        <family val="2"/>
      </rPr>
      <t>probability</t>
    </r>
    <r>
      <rPr>
        <sz val="10"/>
        <rFont val="Arial"/>
        <family val="2"/>
      </rPr>
      <t xml:space="preserve"> or </t>
    </r>
    <r>
      <rPr>
        <u val="single"/>
        <sz val="10"/>
        <rFont val="Arial"/>
        <family val="2"/>
      </rPr>
      <t>certainty</t>
    </r>
    <r>
      <rPr>
        <sz val="10"/>
        <rFont val="Arial"/>
        <family val="2"/>
      </rPr>
      <t>?</t>
    </r>
  </si>
  <si>
    <t>======================================</t>
  </si>
  <si>
    <t>Comparison of comps to subject:</t>
  </si>
  <si>
    <t>Analysis of sales data:</t>
  </si>
  <si>
    <r>
      <t xml:space="preserve">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use the mean as the indicated value. (Rejected by IRS.) Use the least adjusted, (above), the mode if there is one, and/or median.</t>
    </r>
  </si>
  <si>
    <t>Formula to round to a significant figure is "  =ROUND(COLrow, -3) " for nearest thousand; -2 for nearest hundred might help establish a mode</t>
  </si>
  <si>
    <t xml:space="preserve">State your opinion of the (kind of value), to a reasonable degree of jewelry appraisal probability (more than 50% probable) or certainty (more than 80% certain). </t>
  </si>
  <si>
    <t>Never state the % on an appraisal or in testimony. Probability and Certainty are legally understood measures.</t>
  </si>
  <si>
    <t>Write a narrative explaining the similarities and differences between each comp and the subject, how and why you adjusted each</t>
  </si>
  <si>
    <t xml:space="preserve">transaction price, your analysis of the results, and how you formed your opinion of value. </t>
  </si>
  <si>
    <t>This is best done by breaking it into 2 parts.</t>
  </si>
  <si>
    <t>Comp 1 (compare and explain differences to subject, and explain significance) “Comp #1 weighed more than the subject but was lower in color.</t>
  </si>
  <si>
    <t xml:space="preserve">The larger size is more desirable, but the lower color is less desirable. I adjusted the transaction price down for weight and up for color to make </t>
  </si>
  <si>
    <t>the comp equivalent to the subject”</t>
  </si>
  <si>
    <t xml:space="preserve">Comp 2 (compare and explain differences to subject, and explain significance) etc. “Comp #2 weighed the same as the subject, but the color was </t>
  </si>
  <si>
    <t>better while the clarity was lower. I adjusted the transaction price to compensate down for color and up for clarity.”</t>
  </si>
  <si>
    <t>Next, I adjusted the selling price of each comp for any differences in value attributes to make it equivalent to the subject</t>
  </si>
  <si>
    <t>Etc, etc . . .</t>
  </si>
  <si>
    <t>Opinion of value</t>
  </si>
  <si>
    <t>1 -Ratio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</si>
</sst>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6" fillId="0" borderId="0" xfId="0" applyFont="1" applyAlignment="1">
      <alignment horizontal="left" indent="1"/>
    </xf>
    <xf numFmtId="0" fontId="3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4" xfId="0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75" zoomScaleNormal="75" workbookViewId="0" topLeftCell="A1">
      <selection activeCell="W1" sqref="W1"/>
    </sheetView>
  </sheetViews>
  <sheetFormatPr defaultColWidth="9.140625" defaultRowHeight="12.75"/>
  <cols>
    <col min="1" max="1" width="5.8515625" style="0" customWidth="1"/>
    <col min="14" max="14" width="7.00390625" style="0" customWidth="1"/>
    <col min="17" max="17" width="10.57421875" style="0" customWidth="1"/>
    <col min="19" max="19" width="10.421875" style="0" customWidth="1"/>
    <col min="20" max="20" width="6.421875" style="0" customWidth="1"/>
  </cols>
  <sheetData>
    <row r="1" spans="1:23" s="17" customFormat="1" ht="25.5">
      <c r="A1" s="18" t="s">
        <v>33</v>
      </c>
      <c r="B1" s="18" t="s">
        <v>36</v>
      </c>
      <c r="C1" s="18" t="s">
        <v>1</v>
      </c>
      <c r="D1" s="18" t="s">
        <v>2</v>
      </c>
      <c r="E1" s="18" t="s">
        <v>17</v>
      </c>
      <c r="F1" s="19" t="s">
        <v>40</v>
      </c>
      <c r="G1" s="19" t="s">
        <v>3</v>
      </c>
      <c r="H1" s="19" t="s">
        <v>4</v>
      </c>
      <c r="I1" s="19" t="s">
        <v>5</v>
      </c>
      <c r="J1" s="19" t="s">
        <v>6</v>
      </c>
      <c r="K1" s="19" t="s">
        <v>7</v>
      </c>
      <c r="L1" s="19" t="s">
        <v>8</v>
      </c>
      <c r="M1" s="20" t="s">
        <v>41</v>
      </c>
      <c r="N1" s="19" t="s">
        <v>34</v>
      </c>
      <c r="O1" s="20" t="s">
        <v>27</v>
      </c>
      <c r="P1" s="20" t="s">
        <v>37</v>
      </c>
      <c r="Q1" s="20" t="s">
        <v>38</v>
      </c>
      <c r="R1" s="21" t="s">
        <v>39</v>
      </c>
      <c r="S1" s="22" t="s">
        <v>32</v>
      </c>
      <c r="T1" s="21" t="s">
        <v>35</v>
      </c>
      <c r="U1" s="20" t="s">
        <v>0</v>
      </c>
      <c r="V1" s="23" t="s">
        <v>18</v>
      </c>
      <c r="W1" s="23" t="s">
        <v>78</v>
      </c>
    </row>
    <row r="2" spans="1:23" s="3" customFormat="1" ht="12.75">
      <c r="A2" s="34">
        <v>1</v>
      </c>
      <c r="B2" s="6"/>
      <c r="C2" s="6"/>
      <c r="D2" s="14"/>
      <c r="E2" s="15"/>
      <c r="F2" s="7"/>
      <c r="G2" s="7"/>
      <c r="H2" s="7"/>
      <c r="I2" s="7"/>
      <c r="J2" s="7"/>
      <c r="K2" s="7"/>
      <c r="L2" s="7"/>
      <c r="M2" s="8" t="e">
        <f aca="true" t="shared" si="0" ref="M2:M10">(F2/H2)</f>
        <v>#DIV/0!</v>
      </c>
      <c r="N2" s="9"/>
      <c r="O2" s="10" t="e">
        <f aca="true" t="shared" si="1" ref="O2:O10">+(M2*N2)</f>
        <v>#DIV/0!</v>
      </c>
      <c r="P2" s="11" t="s">
        <v>23</v>
      </c>
      <c r="Q2" s="10"/>
      <c r="R2" s="12" t="e">
        <f aca="true" t="shared" si="2" ref="R2:R10">(P2/Q2)</f>
        <v>#VALUE!</v>
      </c>
      <c r="S2" s="10" t="e">
        <f aca="true" t="shared" si="3" ref="S2:S10">(O2*R2)</f>
        <v>#DIV/0!</v>
      </c>
      <c r="T2" s="13">
        <v>0</v>
      </c>
      <c r="U2" s="10" t="e">
        <f aca="true" t="shared" si="4" ref="U2:U10">(T2*S2)</f>
        <v>#DIV/0!</v>
      </c>
      <c r="V2" s="10" t="e">
        <f>ROUND(U2,-3)</f>
        <v>#DIV/0!</v>
      </c>
      <c r="W2" s="12" t="e">
        <f aca="true" t="shared" si="5" ref="W2:W10">(R2-1)</f>
        <v>#VALUE!</v>
      </c>
    </row>
    <row r="3" spans="1:23" s="3" customFormat="1" ht="12.75">
      <c r="A3" s="34">
        <v>2</v>
      </c>
      <c r="B3" s="6"/>
      <c r="C3" s="6"/>
      <c r="D3" s="14"/>
      <c r="E3" s="15"/>
      <c r="F3" s="7"/>
      <c r="G3" s="7"/>
      <c r="H3" s="7"/>
      <c r="I3" s="7"/>
      <c r="J3" s="7"/>
      <c r="K3" s="7"/>
      <c r="L3" s="7"/>
      <c r="M3" s="8" t="e">
        <f t="shared" si="0"/>
        <v>#DIV/0!</v>
      </c>
      <c r="N3" s="9"/>
      <c r="O3" s="10" t="e">
        <f t="shared" si="1"/>
        <v>#DIV/0!</v>
      </c>
      <c r="P3" s="11" t="s">
        <v>23</v>
      </c>
      <c r="Q3" s="10"/>
      <c r="R3" s="12" t="e">
        <f t="shared" si="2"/>
        <v>#VALUE!</v>
      </c>
      <c r="S3" s="10" t="e">
        <f t="shared" si="3"/>
        <v>#DIV/0!</v>
      </c>
      <c r="T3" s="13"/>
      <c r="U3" s="10" t="e">
        <f t="shared" si="4"/>
        <v>#DIV/0!</v>
      </c>
      <c r="V3" s="10" t="e">
        <f aca="true" t="shared" si="6" ref="V3:V10">ROUND(U3,-3)</f>
        <v>#DIV/0!</v>
      </c>
      <c r="W3" s="12" t="e">
        <f t="shared" si="5"/>
        <v>#VALUE!</v>
      </c>
    </row>
    <row r="4" spans="1:23" s="3" customFormat="1" ht="12.75">
      <c r="A4" s="34">
        <v>3</v>
      </c>
      <c r="B4" s="6"/>
      <c r="C4" s="6"/>
      <c r="D4" s="14"/>
      <c r="E4" s="15"/>
      <c r="F4" s="7"/>
      <c r="G4" s="7"/>
      <c r="H4" s="7"/>
      <c r="I4" s="7"/>
      <c r="J4" s="7"/>
      <c r="K4" s="7"/>
      <c r="L4" s="7"/>
      <c r="M4" s="8" t="e">
        <f t="shared" si="0"/>
        <v>#DIV/0!</v>
      </c>
      <c r="N4" s="9"/>
      <c r="O4" s="10" t="e">
        <f t="shared" si="1"/>
        <v>#DIV/0!</v>
      </c>
      <c r="P4" s="11" t="s">
        <v>23</v>
      </c>
      <c r="Q4" s="10"/>
      <c r="R4" s="12" t="e">
        <f t="shared" si="2"/>
        <v>#VALUE!</v>
      </c>
      <c r="S4" s="10" t="e">
        <f t="shared" si="3"/>
        <v>#DIV/0!</v>
      </c>
      <c r="T4" s="13"/>
      <c r="U4" s="10" t="e">
        <f t="shared" si="4"/>
        <v>#DIV/0!</v>
      </c>
      <c r="V4" s="10" t="e">
        <f t="shared" si="6"/>
        <v>#DIV/0!</v>
      </c>
      <c r="W4" s="12" t="e">
        <f t="shared" si="5"/>
        <v>#VALUE!</v>
      </c>
    </row>
    <row r="5" spans="1:23" s="3" customFormat="1" ht="12.75">
      <c r="A5" s="34">
        <v>4</v>
      </c>
      <c r="B5" s="6"/>
      <c r="C5" s="6"/>
      <c r="D5" s="14"/>
      <c r="E5" s="15"/>
      <c r="F5" s="7"/>
      <c r="G5" s="7"/>
      <c r="H5" s="7"/>
      <c r="I5" s="7"/>
      <c r="J5" s="7"/>
      <c r="K5" s="7"/>
      <c r="L5" s="7"/>
      <c r="M5" s="8" t="e">
        <f t="shared" si="0"/>
        <v>#DIV/0!</v>
      </c>
      <c r="N5" s="9"/>
      <c r="O5" s="10" t="e">
        <f t="shared" si="1"/>
        <v>#DIV/0!</v>
      </c>
      <c r="P5" s="11" t="s">
        <v>23</v>
      </c>
      <c r="Q5" s="10"/>
      <c r="R5" s="12" t="e">
        <f t="shared" si="2"/>
        <v>#VALUE!</v>
      </c>
      <c r="S5" s="10" t="e">
        <f t="shared" si="3"/>
        <v>#DIV/0!</v>
      </c>
      <c r="T5" s="13"/>
      <c r="U5" s="10" t="e">
        <f t="shared" si="4"/>
        <v>#DIV/0!</v>
      </c>
      <c r="V5" s="10" t="e">
        <f t="shared" si="6"/>
        <v>#DIV/0!</v>
      </c>
      <c r="W5" s="12" t="e">
        <f t="shared" si="5"/>
        <v>#VALUE!</v>
      </c>
    </row>
    <row r="6" spans="1:23" s="3" customFormat="1" ht="12.75">
      <c r="A6" s="34">
        <v>5</v>
      </c>
      <c r="B6" s="6"/>
      <c r="C6" s="6"/>
      <c r="D6" s="14"/>
      <c r="E6" s="15"/>
      <c r="F6" s="7"/>
      <c r="G6" s="7"/>
      <c r="H6" s="7"/>
      <c r="I6" s="7"/>
      <c r="J6" s="7"/>
      <c r="K6" s="7"/>
      <c r="L6" s="7"/>
      <c r="M6" s="8" t="e">
        <f t="shared" si="0"/>
        <v>#DIV/0!</v>
      </c>
      <c r="N6" s="9"/>
      <c r="O6" s="10" t="e">
        <f t="shared" si="1"/>
        <v>#DIV/0!</v>
      </c>
      <c r="P6" s="11" t="s">
        <v>23</v>
      </c>
      <c r="Q6" s="10"/>
      <c r="R6" s="12" t="e">
        <f t="shared" si="2"/>
        <v>#VALUE!</v>
      </c>
      <c r="S6" s="10" t="e">
        <f t="shared" si="3"/>
        <v>#DIV/0!</v>
      </c>
      <c r="T6" s="13"/>
      <c r="U6" s="10" t="e">
        <f t="shared" si="4"/>
        <v>#DIV/0!</v>
      </c>
      <c r="V6" s="10" t="e">
        <f t="shared" si="6"/>
        <v>#DIV/0!</v>
      </c>
      <c r="W6" s="12" t="e">
        <f t="shared" si="5"/>
        <v>#VALUE!</v>
      </c>
    </row>
    <row r="7" spans="1:23" s="3" customFormat="1" ht="12.75">
      <c r="A7" s="34">
        <v>6</v>
      </c>
      <c r="B7" s="6"/>
      <c r="C7" s="6"/>
      <c r="D7" s="14"/>
      <c r="E7" s="15"/>
      <c r="F7" s="7"/>
      <c r="G7" s="7"/>
      <c r="H7" s="7"/>
      <c r="I7" s="7"/>
      <c r="J7" s="7"/>
      <c r="K7" s="7"/>
      <c r="L7" s="7"/>
      <c r="M7" s="8" t="e">
        <f t="shared" si="0"/>
        <v>#DIV/0!</v>
      </c>
      <c r="N7" s="9"/>
      <c r="O7" s="10" t="e">
        <f t="shared" si="1"/>
        <v>#DIV/0!</v>
      </c>
      <c r="P7" s="11" t="s">
        <v>23</v>
      </c>
      <c r="Q7" s="10"/>
      <c r="R7" s="12" t="e">
        <f t="shared" si="2"/>
        <v>#VALUE!</v>
      </c>
      <c r="S7" s="10" t="e">
        <f t="shared" si="3"/>
        <v>#DIV/0!</v>
      </c>
      <c r="T7" s="13"/>
      <c r="U7" s="10" t="e">
        <f t="shared" si="4"/>
        <v>#DIV/0!</v>
      </c>
      <c r="V7" s="10" t="e">
        <f t="shared" si="6"/>
        <v>#DIV/0!</v>
      </c>
      <c r="W7" s="12" t="e">
        <f t="shared" si="5"/>
        <v>#VALUE!</v>
      </c>
    </row>
    <row r="8" spans="1:23" s="3" customFormat="1" ht="12.75">
      <c r="A8" s="34">
        <v>7</v>
      </c>
      <c r="B8" s="6"/>
      <c r="C8" s="6"/>
      <c r="D8" s="14"/>
      <c r="E8" s="15"/>
      <c r="F8" s="7"/>
      <c r="G8" s="7"/>
      <c r="H8" s="7"/>
      <c r="I8" s="7"/>
      <c r="J8" s="7"/>
      <c r="K8" s="7"/>
      <c r="L8" s="7"/>
      <c r="M8" s="8" t="e">
        <f t="shared" si="0"/>
        <v>#DIV/0!</v>
      </c>
      <c r="N8" s="9"/>
      <c r="O8" s="10" t="e">
        <f t="shared" si="1"/>
        <v>#DIV/0!</v>
      </c>
      <c r="P8" s="11" t="s">
        <v>23</v>
      </c>
      <c r="Q8" s="10"/>
      <c r="R8" s="12" t="e">
        <f t="shared" si="2"/>
        <v>#VALUE!</v>
      </c>
      <c r="S8" s="10" t="e">
        <f t="shared" si="3"/>
        <v>#DIV/0!</v>
      </c>
      <c r="T8" s="13"/>
      <c r="U8" s="10" t="e">
        <f t="shared" si="4"/>
        <v>#DIV/0!</v>
      </c>
      <c r="V8" s="10" t="e">
        <f t="shared" si="6"/>
        <v>#DIV/0!</v>
      </c>
      <c r="W8" s="12" t="e">
        <f t="shared" si="5"/>
        <v>#VALUE!</v>
      </c>
    </row>
    <row r="9" spans="1:23" s="3" customFormat="1" ht="12.75">
      <c r="A9" s="34">
        <v>8</v>
      </c>
      <c r="B9" s="6"/>
      <c r="C9" s="6"/>
      <c r="D9" s="14"/>
      <c r="E9" s="15"/>
      <c r="F9" s="7"/>
      <c r="G9" s="7"/>
      <c r="H9" s="7"/>
      <c r="I9" s="7"/>
      <c r="J9" s="7"/>
      <c r="K9" s="7"/>
      <c r="L9" s="7"/>
      <c r="M9" s="8" t="e">
        <f t="shared" si="0"/>
        <v>#DIV/0!</v>
      </c>
      <c r="N9" s="9"/>
      <c r="O9" s="10" t="e">
        <f t="shared" si="1"/>
        <v>#DIV/0!</v>
      </c>
      <c r="P9" s="11" t="s">
        <v>23</v>
      </c>
      <c r="Q9" s="10"/>
      <c r="R9" s="12" t="e">
        <f t="shared" si="2"/>
        <v>#VALUE!</v>
      </c>
      <c r="S9" s="10" t="e">
        <f t="shared" si="3"/>
        <v>#DIV/0!</v>
      </c>
      <c r="T9" s="13"/>
      <c r="U9" s="10" t="e">
        <f t="shared" si="4"/>
        <v>#DIV/0!</v>
      </c>
      <c r="V9" s="10" t="e">
        <f t="shared" si="6"/>
        <v>#DIV/0!</v>
      </c>
      <c r="W9" s="12" t="e">
        <f t="shared" si="5"/>
        <v>#VALUE!</v>
      </c>
    </row>
    <row r="10" spans="1:23" s="3" customFormat="1" ht="12.75">
      <c r="A10" s="34">
        <v>9</v>
      </c>
      <c r="B10" s="6"/>
      <c r="C10" s="6"/>
      <c r="D10" s="14"/>
      <c r="E10" s="15"/>
      <c r="F10" s="7"/>
      <c r="G10" s="7"/>
      <c r="H10" s="7"/>
      <c r="I10" s="7"/>
      <c r="J10" s="7"/>
      <c r="K10" s="7"/>
      <c r="L10" s="7"/>
      <c r="M10" s="8" t="e">
        <f t="shared" si="0"/>
        <v>#DIV/0!</v>
      </c>
      <c r="N10" s="9"/>
      <c r="O10" s="10" t="e">
        <f t="shared" si="1"/>
        <v>#DIV/0!</v>
      </c>
      <c r="P10" s="11" t="s">
        <v>23</v>
      </c>
      <c r="Q10" s="10"/>
      <c r="R10" s="12" t="e">
        <f t="shared" si="2"/>
        <v>#VALUE!</v>
      </c>
      <c r="S10" s="10" t="e">
        <f t="shared" si="3"/>
        <v>#DIV/0!</v>
      </c>
      <c r="T10" s="13"/>
      <c r="U10" s="10" t="e">
        <f t="shared" si="4"/>
        <v>#DIV/0!</v>
      </c>
      <c r="V10" s="10" t="e">
        <f t="shared" si="6"/>
        <v>#DIV/0!</v>
      </c>
      <c r="W10" s="12" t="e">
        <f t="shared" si="5"/>
        <v>#VALUE!</v>
      </c>
    </row>
    <row r="11" spans="15:19" ht="12.75">
      <c r="O11" s="3"/>
      <c r="P11" s="3"/>
      <c r="R11" s="2"/>
      <c r="S11" s="11" t="e">
        <f>(S10)</f>
        <v>#DIV/0!</v>
      </c>
    </row>
    <row r="12" spans="5:20" ht="12.75">
      <c r="E12" s="1" t="s">
        <v>12</v>
      </c>
      <c r="G12" s="24"/>
      <c r="H12" s="24"/>
      <c r="I12" s="24"/>
      <c r="J12" s="24"/>
      <c r="K12" s="24"/>
      <c r="L12" s="24"/>
      <c r="N12" s="25" t="s">
        <v>9</v>
      </c>
      <c r="O12" s="26"/>
      <c r="P12" s="26"/>
      <c r="Q12" s="28" t="s">
        <v>10</v>
      </c>
      <c r="R12" s="29"/>
      <c r="S12" s="30"/>
      <c r="T12" s="27"/>
    </row>
    <row r="13" spans="15:20" ht="12.75">
      <c r="O13" s="3"/>
      <c r="P13" s="3"/>
      <c r="R13" s="2"/>
      <c r="T13" t="s">
        <v>19</v>
      </c>
    </row>
    <row r="14" spans="1:20" ht="12.75">
      <c r="A14" s="32" t="s">
        <v>42</v>
      </c>
      <c r="L14" t="s">
        <v>26</v>
      </c>
      <c r="O14" s="3"/>
      <c r="P14" s="3"/>
      <c r="R14" s="2"/>
      <c r="T14" t="s">
        <v>20</v>
      </c>
    </row>
    <row r="15" spans="1:20" ht="12.75">
      <c r="A15" s="32" t="s">
        <v>43</v>
      </c>
      <c r="L15" t="s">
        <v>24</v>
      </c>
      <c r="O15" s="3"/>
      <c r="P15" s="3"/>
      <c r="R15" s="2"/>
      <c r="T15" t="s">
        <v>21</v>
      </c>
    </row>
    <row r="16" spans="1:20" ht="12.75">
      <c r="A16" s="32" t="s">
        <v>44</v>
      </c>
      <c r="L16" t="s">
        <v>25</v>
      </c>
      <c r="O16" s="3"/>
      <c r="P16" s="3"/>
      <c r="R16" s="2"/>
      <c r="T16" t="s">
        <v>22</v>
      </c>
    </row>
    <row r="17" spans="1:18" ht="12.75">
      <c r="A17" s="32" t="s">
        <v>45</v>
      </c>
      <c r="O17" s="3"/>
      <c r="P17" s="3"/>
      <c r="R17" s="2"/>
    </row>
    <row r="18" spans="1:19" ht="12.75">
      <c r="A18" s="32" t="s">
        <v>46</v>
      </c>
      <c r="O18" s="3"/>
      <c r="P18" s="3"/>
      <c r="R18" s="2"/>
      <c r="S18" t="s">
        <v>31</v>
      </c>
    </row>
    <row r="19" spans="1:18" ht="12.75">
      <c r="A19" s="32" t="s">
        <v>47</v>
      </c>
      <c r="O19" s="3"/>
      <c r="P19" s="3"/>
      <c r="R19" s="2"/>
    </row>
    <row r="20" spans="1:16" ht="12.75">
      <c r="A20" s="32" t="s">
        <v>48</v>
      </c>
      <c r="O20" s="3"/>
      <c r="P20" s="3"/>
    </row>
    <row r="21" spans="1:16" ht="12.75">
      <c r="A21" s="32" t="s">
        <v>49</v>
      </c>
      <c r="O21" s="3"/>
      <c r="P21" s="3"/>
    </row>
    <row r="22" spans="1:16" ht="12.75">
      <c r="A22" s="32" t="s">
        <v>50</v>
      </c>
      <c r="O22" s="3"/>
      <c r="P22" s="3"/>
    </row>
    <row r="23" spans="1:16" ht="12.75">
      <c r="A23" s="32" t="s">
        <v>51</v>
      </c>
      <c r="O23" s="3"/>
      <c r="P23" s="3"/>
    </row>
    <row r="24" spans="1:16" ht="12.75">
      <c r="A24" s="16" t="s">
        <v>52</v>
      </c>
      <c r="O24" s="3"/>
      <c r="P24" s="3"/>
    </row>
    <row r="25" spans="1:16" ht="12.75">
      <c r="A25" s="16"/>
      <c r="O25" s="3"/>
      <c r="P25" s="3"/>
    </row>
    <row r="26" spans="1:16" ht="12.75">
      <c r="A26" s="31"/>
      <c r="B26" s="31" t="s">
        <v>53</v>
      </c>
      <c r="J26" s="4"/>
      <c r="O26" s="3"/>
      <c r="P26" s="3"/>
    </row>
    <row r="27" spans="1:16" ht="12.75">
      <c r="A27" s="31"/>
      <c r="B27" s="31" t="s">
        <v>54</v>
      </c>
      <c r="O27" s="3"/>
      <c r="P27" s="3"/>
    </row>
    <row r="28" spans="1:16" ht="12.75">
      <c r="A28" s="31"/>
      <c r="B28" s="31" t="s">
        <v>55</v>
      </c>
      <c r="O28" s="3"/>
      <c r="P28" s="3"/>
    </row>
    <row r="29" spans="1:16" ht="12.75">
      <c r="A29" s="31"/>
      <c r="B29" s="31" t="s">
        <v>56</v>
      </c>
      <c r="O29" s="3"/>
      <c r="P29" s="3"/>
    </row>
    <row r="30" spans="1:16" ht="12.75">
      <c r="A30" s="16"/>
      <c r="B30" s="16"/>
      <c r="O30" s="3"/>
      <c r="P30" s="3"/>
    </row>
    <row r="31" spans="1:16" ht="12.75">
      <c r="A31" s="1"/>
      <c r="B31" s="1" t="s">
        <v>11</v>
      </c>
      <c r="O31" s="3"/>
      <c r="P31" s="3"/>
    </row>
    <row r="32" spans="1:16" ht="12.75">
      <c r="A32" s="33"/>
      <c r="B32" s="33" t="s">
        <v>16</v>
      </c>
      <c r="O32" s="3"/>
      <c r="P32" s="3"/>
    </row>
    <row r="33" spans="1:16" ht="12.75">
      <c r="A33" s="33"/>
      <c r="B33" s="33" t="s">
        <v>13</v>
      </c>
      <c r="L33" s="5"/>
      <c r="O33" s="3"/>
      <c r="P33" s="3"/>
    </row>
    <row r="34" spans="1:16" ht="12.75">
      <c r="A34" s="33"/>
      <c r="B34" s="33" t="s">
        <v>14</v>
      </c>
      <c r="L34" s="5"/>
      <c r="O34" s="3"/>
      <c r="P34" s="3"/>
    </row>
    <row r="35" spans="1:2" ht="12.75">
      <c r="A35" s="33"/>
      <c r="B35" s="33" t="s">
        <v>15</v>
      </c>
    </row>
    <row r="36" spans="1:2" ht="12.75">
      <c r="A36" s="33"/>
      <c r="B36" s="33" t="s">
        <v>30</v>
      </c>
    </row>
    <row r="37" spans="1:7" ht="12.75">
      <c r="A37" s="1"/>
      <c r="B37" s="33" t="s">
        <v>57</v>
      </c>
      <c r="C37" s="1"/>
      <c r="D37" s="1"/>
      <c r="E37" s="1"/>
      <c r="F37" s="1"/>
      <c r="G37" s="1"/>
    </row>
    <row r="38" spans="1:7" ht="12.75">
      <c r="A38" s="1"/>
      <c r="B38" s="33"/>
      <c r="C38" s="1"/>
      <c r="D38" s="1"/>
      <c r="E38" s="1"/>
      <c r="F38" s="1"/>
      <c r="G38" s="1"/>
    </row>
    <row r="39" spans="1:2" ht="12.75">
      <c r="A39" s="33"/>
      <c r="B39" s="1" t="s">
        <v>77</v>
      </c>
    </row>
    <row r="40" spans="1:2" ht="12.75">
      <c r="A40" s="33"/>
      <c r="B40" s="33" t="s">
        <v>63</v>
      </c>
    </row>
    <row r="41" spans="1:2" ht="12.75">
      <c r="A41" s="33"/>
      <c r="B41" s="33" t="s">
        <v>64</v>
      </c>
    </row>
    <row r="42" spans="1:2" ht="12.75">
      <c r="A42" s="33"/>
      <c r="B42" s="33" t="s">
        <v>58</v>
      </c>
    </row>
    <row r="43" spans="1:2" ht="12.75">
      <c r="A43" s="33"/>
      <c r="B43" s="33" t="s">
        <v>59</v>
      </c>
    </row>
    <row r="44" spans="1:2" ht="12.75">
      <c r="A44" s="33"/>
      <c r="B44" s="33" t="s">
        <v>65</v>
      </c>
    </row>
    <row r="45" spans="1:2" ht="12.75">
      <c r="A45" s="33"/>
      <c r="B45" s="33" t="s">
        <v>66</v>
      </c>
    </row>
    <row r="46" spans="1:2" ht="12.75">
      <c r="A46" s="33"/>
      <c r="B46" s="33"/>
    </row>
    <row r="47" spans="1:2" ht="12.75">
      <c r="A47" s="1"/>
      <c r="B47" s="1" t="s">
        <v>67</v>
      </c>
    </row>
    <row r="48" spans="1:2" ht="12.75">
      <c r="A48" s="1"/>
      <c r="B48" s="1" t="s">
        <v>68</v>
      </c>
    </row>
    <row r="49" ht="12.75">
      <c r="B49" s="1" t="s">
        <v>69</v>
      </c>
    </row>
    <row r="50" ht="12.75">
      <c r="B50" s="33" t="s">
        <v>60</v>
      </c>
    </row>
    <row r="51" ht="12.75">
      <c r="B51" s="1" t="s">
        <v>61</v>
      </c>
    </row>
    <row r="52" ht="12.75">
      <c r="B52" s="33" t="s">
        <v>70</v>
      </c>
    </row>
    <row r="53" ht="12.75">
      <c r="B53" s="33" t="s">
        <v>71</v>
      </c>
    </row>
    <row r="54" ht="12.75">
      <c r="B54" s="33" t="s">
        <v>72</v>
      </c>
    </row>
    <row r="55" ht="12.75">
      <c r="B55" s="33" t="s">
        <v>73</v>
      </c>
    </row>
    <row r="56" ht="12.75">
      <c r="B56" s="33" t="s">
        <v>74</v>
      </c>
    </row>
    <row r="57" ht="12.75">
      <c r="B57" s="33"/>
    </row>
    <row r="58" ht="12.75">
      <c r="B58" s="1" t="s">
        <v>62</v>
      </c>
    </row>
    <row r="59" ht="12.75">
      <c r="B59" s="33" t="s">
        <v>29</v>
      </c>
    </row>
    <row r="60" ht="12.75">
      <c r="B60" s="33" t="s">
        <v>28</v>
      </c>
    </row>
    <row r="61" ht="12.75">
      <c r="B61" s="33" t="s">
        <v>75</v>
      </c>
    </row>
    <row r="62" ht="12.75">
      <c r="B62" s="33" t="s">
        <v>76</v>
      </c>
    </row>
  </sheetData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&amp;C&amp;"Arial,Bold"Analysis of Comparable Sales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</cp:lastModifiedBy>
  <dcterms:created xsi:type="dcterms:W3CDTF">2007-05-06T20:12:36Z</dcterms:created>
  <dcterms:modified xsi:type="dcterms:W3CDTF">2008-10-28T05:28:02Z</dcterms:modified>
  <cp:category/>
  <cp:version/>
  <cp:contentType/>
  <cp:contentStatus/>
</cp:coreProperties>
</file>